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uczyciel\Desktop\Lekcje\"/>
    </mc:Choice>
  </mc:AlternateContent>
  <xr:revisionPtr revIDLastSave="0" documentId="13_ncr:1_{19C382D7-5C9F-4600-A109-E59D162D1BE5}" xr6:coauthVersionLast="37" xr6:coauthVersionMax="37" xr10:uidLastSave="{00000000-0000-0000-0000-000000000000}"/>
  <bookViews>
    <workbookView xWindow="0" yWindow="0" windowWidth="23040" windowHeight="9060" xr2:uid="{06658A32-7400-4425-A124-AC7387A75F49}"/>
  </bookViews>
  <sheets>
    <sheet name="Arkusz1" sheetId="2" r:id="rId1"/>
    <sheet name="Arkusz2" sheetId="1" state="hidden" r:id="rId2"/>
  </sheets>
  <definedNames>
    <definedName name="a">Arkusz1!$O$7</definedName>
    <definedName name="AA">Arkusz1!$O$7</definedName>
    <definedName name="xd1234567">Arkusz1!$C$73</definedName>
    <definedName name="you7">Arkusz1!$C$128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OW3" i="2" l="1"/>
  <c r="H38" i="1"/>
  <c r="H37" i="1"/>
  <c r="H36" i="1"/>
  <c r="H35" i="1"/>
  <c r="H34" i="1"/>
  <c r="H33" i="1"/>
  <c r="H32" i="1"/>
  <c r="H30" i="1"/>
  <c r="H29" i="1"/>
  <c r="H27" i="1"/>
  <c r="H28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31" i="1"/>
  <c r="D208" i="2"/>
  <c r="BT181" i="2"/>
  <c r="BU181" i="2"/>
  <c r="BV181" i="2"/>
  <c r="BW181" i="2"/>
  <c r="BS181" i="2"/>
  <c r="H161" i="2"/>
  <c r="F143" i="2"/>
  <c r="H39" i="1" l="1"/>
  <c r="J33" i="1" s="1"/>
  <c r="XD5" i="2" s="1"/>
  <c r="J32" i="1" l="1"/>
  <c r="XD4" i="2" s="1"/>
  <c r="J30" i="1"/>
  <c r="XD2" i="2" s="1"/>
  <c r="J29" i="1"/>
  <c r="XD1" i="2" s="1"/>
  <c r="LOL1" i="2"/>
  <c r="J31" i="1"/>
  <c r="XD3" i="2" s="1"/>
</calcChain>
</file>

<file path=xl/sharedStrings.xml><?xml version="1.0" encoding="utf-8"?>
<sst xmlns="http://schemas.openxmlformats.org/spreadsheetml/2006/main" count="189" uniqueCount="151">
  <si>
    <t>Pytanie 1</t>
  </si>
  <si>
    <t xml:space="preserve">  </t>
  </si>
  <si>
    <t>Arkusz kalkulacyjny Excel jest jednym z programów biurowych pakietu:</t>
  </si>
  <si>
    <t xml:space="preserve">1. Apache OpenOffice </t>
  </si>
  <si>
    <t>2. LibreOffice</t>
  </si>
  <si>
    <t>3. Microsoft Office</t>
  </si>
  <si>
    <t>4. IBM Lotus Symphony</t>
  </si>
  <si>
    <t>Pytanie 2</t>
  </si>
  <si>
    <t>Dokument utworzony w arkuszu kalkulacyjnym Excel to:</t>
  </si>
  <si>
    <t>1. Arkusz</t>
  </si>
  <si>
    <t>2. Zeszyt</t>
  </si>
  <si>
    <t>3. Skoroszyt</t>
  </si>
  <si>
    <t>Pytanie 3</t>
  </si>
  <si>
    <t>4. Komórkami</t>
  </si>
  <si>
    <t>Nr odpowiedzi</t>
  </si>
  <si>
    <t>Wpisz obok w pomarańczowej komórce numer jednej odpowiedzi 1,2,3 lub 4</t>
  </si>
  <si>
    <t>Wpisz obok w pomarańczowej komórce numer jednej odpowiedzi 1,2 lub 3</t>
  </si>
  <si>
    <t>1. Prostokącikami</t>
  </si>
  <si>
    <t>2.Kwadracikami</t>
  </si>
  <si>
    <t>3. Kieszonkami</t>
  </si>
  <si>
    <t>Pytanie 4</t>
  </si>
  <si>
    <t>Adres komórki składa się:</t>
  </si>
  <si>
    <t>1. Numeru  kolumny i litery wiersza</t>
  </si>
  <si>
    <t>2. Litery wiersza i litery kolumnu</t>
  </si>
  <si>
    <t>3. Litery kolumny i numeru wiersza</t>
  </si>
  <si>
    <t>4. Liter kolumn i liter wierszy</t>
  </si>
  <si>
    <t>Pytanie 5</t>
  </si>
  <si>
    <t>Który zapis nie jest adresem komórki:</t>
  </si>
  <si>
    <t>1. $A$1</t>
  </si>
  <si>
    <t>2. XD123456</t>
  </si>
  <si>
    <t>3.WOW666</t>
  </si>
  <si>
    <t>4. LOL:)</t>
  </si>
  <si>
    <t>Pytanie 6</t>
  </si>
  <si>
    <t>mnożenie</t>
  </si>
  <si>
    <t>dzielenie</t>
  </si>
  <si>
    <t>procent</t>
  </si>
  <si>
    <t xml:space="preserve">dodawanie </t>
  </si>
  <si>
    <t>odejmowanie</t>
  </si>
  <si>
    <t>potęgowanie</t>
  </si>
  <si>
    <t>+</t>
  </si>
  <si>
    <t>-</t>
  </si>
  <si>
    <t>*</t>
  </si>
  <si>
    <t>/</t>
  </si>
  <si>
    <t>%</t>
  </si>
  <si>
    <t>^</t>
  </si>
  <si>
    <t>Pytanie 7</t>
  </si>
  <si>
    <t>Odwołanie identyfikuje komórkę lub zakres w arkuszu i informuje program, gdzie szukać wartości lub danych,</t>
  </si>
  <si>
    <t>króre mają być użyte w formule.</t>
  </si>
  <si>
    <t>Liczbą 1 zaznacz odwołanie do jednej komórki</t>
  </si>
  <si>
    <t>Liczbą 2 zaznacz odwołanie do zakresu komórek</t>
  </si>
  <si>
    <t>Liczbą 4 zaznacz odwołanie do wszystkich komórek w wierszach od 3 do 5</t>
  </si>
  <si>
    <t>Liczbą 3 zaznacz odwołanie do wszystkich komórek  w kolumnie B</t>
  </si>
  <si>
    <t>A4:C17</t>
  </si>
  <si>
    <t>B5</t>
  </si>
  <si>
    <t>3:5</t>
  </si>
  <si>
    <t>B:B</t>
  </si>
  <si>
    <t>Pytanie 8</t>
  </si>
  <si>
    <t>Przyporządkuj liczby do odpowiednich zakresów odwołań.</t>
  </si>
  <si>
    <t xml:space="preserve">Przyporządkuj liczbę do odpowiedniego rodzaju odwołania (adresu). </t>
  </si>
  <si>
    <t>=H$89</t>
  </si>
  <si>
    <t>=$P$56</t>
  </si>
  <si>
    <t>=$HE99</t>
  </si>
  <si>
    <t>=EX12</t>
  </si>
  <si>
    <t>=Arkusz2!C3</t>
  </si>
  <si>
    <t>Liczbą 1 zaznacz odwołanie bezwzględne</t>
  </si>
  <si>
    <t>Liczbą 2 zaznacz odwołanie mieszane</t>
  </si>
  <si>
    <t>Liczbą 3 zaznacz odwołanie względne</t>
  </si>
  <si>
    <t>Liczbą 4 zaznacz odwołanie do komórki innego arkusza tego samego skoroszytu</t>
  </si>
  <si>
    <t>Pytanie 9</t>
  </si>
  <si>
    <t>Towar</t>
  </si>
  <si>
    <t>Ilość</t>
  </si>
  <si>
    <t>Cena</t>
  </si>
  <si>
    <t>Razem</t>
  </si>
  <si>
    <t>Chleb</t>
  </si>
  <si>
    <t>Mleko</t>
  </si>
  <si>
    <t>Smalec</t>
  </si>
  <si>
    <t>Patelnia</t>
  </si>
  <si>
    <t>Książka</t>
  </si>
  <si>
    <t>Konserwa</t>
  </si>
  <si>
    <t>Suma</t>
  </si>
  <si>
    <t>Oblicz zakupy.</t>
  </si>
  <si>
    <t>Użyj odwołania względnego do komórki F143 w kolejnych komórkach.</t>
  </si>
  <si>
    <t>Pytanie 10</t>
  </si>
  <si>
    <t>Oblicz zakupy i VAT.</t>
  </si>
  <si>
    <t>VAT</t>
  </si>
  <si>
    <t>Towar z VAT -em</t>
  </si>
  <si>
    <t>Punkty otrzymasz za prawidłową sumę.</t>
  </si>
  <si>
    <t>Uwaga! Użyj takiej formuły, która w jednym zapisie pomnoży cenę przez ilość i doliczy VAT.</t>
  </si>
  <si>
    <t>Prawidłowa kwota, ale bez formuły znajduje się w komórce F161.</t>
  </si>
  <si>
    <t>W obliczeniach użyj odwołania bezwzględnego do komórki z VAT-em 23%</t>
  </si>
  <si>
    <t>Pytanie 11</t>
  </si>
  <si>
    <t>1.      y = 2x</t>
  </si>
  <si>
    <t>2.      y = -2x</t>
  </si>
  <si>
    <t>3.      y = 3 + x</t>
  </si>
  <si>
    <r>
      <t>4.      y = x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</si>
  <si>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Do której funkcji należy wykres obok</t>
  </si>
  <si>
    <t>Pytanie 12</t>
  </si>
  <si>
    <t>Udział %</t>
  </si>
  <si>
    <t>Liczba  odp.</t>
  </si>
  <si>
    <t>Wybieram skok</t>
  </si>
  <si>
    <t>Tak</t>
  </si>
  <si>
    <t>Nie</t>
  </si>
  <si>
    <t>Nie wiem</t>
  </si>
  <si>
    <t>Łącznie</t>
  </si>
  <si>
    <t>Klasa 1ę wzięła udział w nietypowej ankiecie.</t>
  </si>
  <si>
    <t>Użyj odpowiedniej formuły i zapisu procentowego do obliczeń</t>
  </si>
  <si>
    <t>Punktowane są wszystkie pomarańczowe komórki.</t>
  </si>
  <si>
    <t>Pytanie 13</t>
  </si>
  <si>
    <t>Pytanie brzmiało: Zamiast matury możesz wybrać skok na bungee z najwyższego mostu na świecie.</t>
  </si>
  <si>
    <t>Tabliczka dodawania</t>
  </si>
  <si>
    <t>Kopiując tylko jeden adres z komórki D224 do pozostałych wypełnisz tabelę bardzo szybko.</t>
  </si>
  <si>
    <t>Jakiego użyjesz odwołania do komórki D224, aby uzyskać takie liczby.</t>
  </si>
  <si>
    <t>=</t>
  </si>
  <si>
    <t>=$C224+D$223</t>
  </si>
  <si>
    <t>=C224+D$223</t>
  </si>
  <si>
    <t>=$C224+D223</t>
  </si>
  <si>
    <t>=C224+D223</t>
  </si>
  <si>
    <t>Obszar roboczy arkusza tworzą pola znajdujące się na przecięciu kolumn i  wierszy. Nazywane są:</t>
  </si>
  <si>
    <t>równość</t>
  </si>
  <si>
    <t>porównania</t>
  </si>
  <si>
    <t>Przyporządkuj nazwy operatorów matematycznych i porównania do ich nazw poprzez wpisanie liczby nad nazwą działania.</t>
  </si>
  <si>
    <t>&gt;,&lt;,&gt;=,&lt;=,&lt;&gt;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</si>
  <si>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</si>
  <si>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</si>
  <si>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</si>
  <si>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</si>
  <si>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</si>
  <si>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</si>
  <si>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</si>
  <si>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</si>
  <si>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</si>
  <si>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</si>
  <si>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</si>
  <si>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</si>
  <si>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</si>
  <si>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suma</t>
  </si>
  <si>
    <t>między 12 i 13</t>
  </si>
  <si>
    <t>między 10 i 12</t>
  </si>
  <si>
    <t>między 5 i 110</t>
  </si>
  <si>
    <t>poniżej 5</t>
  </si>
  <si>
    <t>KONIEC</t>
  </si>
  <si>
    <t>To koniec testu. Aby zobaczyć wyniki przejdż do komórki LOL1</t>
  </si>
  <si>
    <t>W komórce LOL1 widzisz liczbę punktów za test</t>
  </si>
  <si>
    <t xml:space="preserve">Teraz przejdź do komórki WOW1, aby </t>
  </si>
  <si>
    <t>wreszcie zobaczyć co to za ocena.</t>
  </si>
  <si>
    <t>Teraz przejdź do komórki XD1</t>
  </si>
  <si>
    <t>W kolumnie XD widzisz zakodowaną ocenę</t>
  </si>
  <si>
    <t>Zapamięta nazwę zwierzęcia.</t>
  </si>
  <si>
    <t>Wpisz nazwę zwierzęcia z kolumny XD do komórki WOW1</t>
  </si>
  <si>
    <t>Poniżej zobaczysz swoją ocenę</t>
  </si>
  <si>
    <t>Punkty otrzymasz za prawidłową  sumę w komórceF149.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</si>
</sst>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6" fillId="0" borderId="0" xfId="0" applyFont="1"/>
    <xf numFmtId="0" fontId="2" fillId="0" borderId="0" xfId="0" applyFont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0" borderId="1" xfId="0" quotePrefix="1" applyBorder="1" applyAlignment="1">
      <alignment horizontal="center"/>
    </xf>
    <xf numFmtId="9" fontId="0" fillId="0" borderId="1" xfId="1" quotePrefix="1" applyFont="1" applyBorder="1" applyAlignment="1">
      <alignment horizontal="center"/>
    </xf>
    <xf numFmtId="0" fontId="6" fillId="0" borderId="0" xfId="0" applyFont="1" applyAlignment="1"/>
    <xf numFmtId="20" fontId="0" fillId="0" borderId="1" xfId="0" quotePrefix="1" applyNumberFormat="1" applyBorder="1"/>
    <xf numFmtId="0" fontId="0" fillId="0" borderId="1" xfId="0" quotePrefix="1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/>
    <xf numFmtId="9" fontId="0" fillId="3" borderId="1" xfId="1" applyFont="1" applyFill="1" applyBorder="1"/>
    <xf numFmtId="9" fontId="0" fillId="0" borderId="0" xfId="0" applyNumberFormat="1"/>
    <xf numFmtId="9" fontId="0" fillId="0" borderId="0" xfId="0" applyNumberFormat="1" applyAlignment="1">
      <alignment horizontal="center"/>
    </xf>
    <xf numFmtId="17" fontId="0" fillId="0" borderId="0" xfId="0" applyNumberFormat="1"/>
    <xf numFmtId="0" fontId="0" fillId="4" borderId="1" xfId="0" applyFill="1" applyBorder="1"/>
    <xf numFmtId="0" fontId="0" fillId="4" borderId="0" xfId="0" applyFill="1"/>
    <xf numFmtId="0" fontId="0" fillId="0" borderId="4" xfId="0" applyBorder="1"/>
    <xf numFmtId="0" fontId="0" fillId="0" borderId="0" xfId="0" applyAlignment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02819121695153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Arkusz1!$BS$180:$BW$180</c:f>
              <c:numCache>
                <c:formatCode>General</c:formatCode>
                <c:ptCount val="5"/>
                <c:pt idx="0">
                  <c:v>-2</c:v>
                </c:pt>
                <c:pt idx="1">
                  <c:v>-1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</c:numCache>
            </c:numRef>
          </c:xVal>
          <c:yVal>
            <c:numRef>
              <c:f>Arkusz1!$BS$181:$BW$181</c:f>
              <c:numCache>
                <c:formatCode>General</c:formatCode>
                <c:ptCount val="5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223-407E-8DD8-A8357D2B5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630352"/>
        <c:axId val="1658025776"/>
      </c:scatterChart>
      <c:valAx>
        <c:axId val="175263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658025776"/>
        <c:crosses val="autoZero"/>
        <c:crossBetween val="midCat"/>
      </c:valAx>
      <c:valAx>
        <c:axId val="1658025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7526303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</xdr:colOff>
      <xdr:row>176</xdr:row>
      <xdr:rowOff>167640</xdr:rowOff>
    </xdr:from>
    <xdr:to>
      <xdr:col>10</xdr:col>
      <xdr:colOff>335280</xdr:colOff>
      <xdr:row>192</xdr:row>
      <xdr:rowOff>167640</xdr:rowOff>
    </xdr:to>
    <xdr:graphicFrame macro="">
      <xdr:nvGraphicFramePr>
        <xdr:cNvPr id="6" name="Wykres 5">
          <a:extLst>
            <a:ext uri="{FF2B5EF4-FFF2-40B4-BE49-F238E27FC236}">
              <a16:creationId xmlns:a16="http://schemas.microsoft.com/office/drawing/2014/main" id="{E800CC51-912F-4D6F-890D-1E987DDAAF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1074420</xdr:colOff>
      <xdr:row>201</xdr:row>
      <xdr:rowOff>22860</xdr:rowOff>
    </xdr:from>
    <xdr:to>
      <xdr:col>9</xdr:col>
      <xdr:colOff>472314</xdr:colOff>
      <xdr:row>214</xdr:row>
      <xdr:rowOff>0</xdr:rowOff>
    </xdr:to>
    <xdr:pic>
      <xdr:nvPicPr>
        <xdr:cNvPr id="9" name="Obraz 8" descr="Znalezione obrazy dla zapytania: skoki na bungee najwyższe na świecie">
          <a:extLst>
            <a:ext uri="{FF2B5EF4-FFF2-40B4-BE49-F238E27FC236}">
              <a16:creationId xmlns:a16="http://schemas.microsoft.com/office/drawing/2014/main" id="{20889F3F-6E17-4FD7-9274-350CE05299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38061900"/>
          <a:ext cx="3185034" cy="2354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2DE08-AA08-4E69-9530-D674B5711B2E}">
  <dimension ref="A1:WOW255"/>
  <sheetViews>
    <sheetView tabSelected="1" topLeftCell="A228" zoomScaleNormal="100" workbookViewId="0">
      <selection activeCell="I14" sqref="I14"/>
    </sheetView>
  </sheetViews>
  <sheetFormatPr defaultRowHeight="14.4" x14ac:dyDescent="0.3"/>
  <cols>
    <col min="3" max="3" width="18.44140625" customWidth="1"/>
    <col min="4" max="4" width="14.109375" customWidth="1"/>
    <col min="5" max="5" width="12.33203125" customWidth="1"/>
    <col min="6" max="6" width="16.21875" customWidth="1"/>
    <col min="7" max="7" width="18.5546875" customWidth="1"/>
    <col min="8" max="8" width="11.5546875" customWidth="1"/>
    <col min="10" max="10" width="11.21875" customWidth="1"/>
    <col min="11" max="11" width="12.5546875" customWidth="1"/>
    <col min="12" max="12" width="12.77734375" customWidth="1"/>
    <col min="627" max="627" width="10.88671875" customWidth="1"/>
    <col min="628" max="628" width="21.5546875" customWidth="1"/>
    <col min="8510" max="8510" width="6.33203125" customWidth="1"/>
    <col min="8511" max="8511" width="8.88671875" hidden="1" customWidth="1"/>
    <col min="8512" max="8512" width="6.21875" hidden="1" customWidth="1"/>
    <col min="8513" max="8513" width="8.88671875" hidden="1" customWidth="1"/>
    <col min="8514" max="8514" width="18.44140625" customWidth="1"/>
    <col min="15953" max="15953" width="5.109375" customWidth="1"/>
    <col min="15954" max="15954" width="4.5546875" customWidth="1"/>
    <col min="15957" max="15957" width="5.21875" customWidth="1"/>
    <col min="15958" max="15958" width="3.88671875" customWidth="1"/>
    <col min="15959" max="15959" width="3.77734375" customWidth="1"/>
    <col min="15960" max="15960" width="12.77734375" customWidth="1"/>
    <col min="15961" max="15961" width="21.33203125" customWidth="1"/>
  </cols>
  <sheetData>
    <row r="1" spans="1:630 8504:8514 15950:15961" x14ac:dyDescent="0.3">
      <c r="C1" s="32"/>
      <c r="D1" s="32"/>
      <c r="E1" s="32"/>
      <c r="XD1" s="29" t="str">
        <f>Arkusz2!J29</f>
        <v/>
      </c>
      <c r="XF1" t="s">
        <v>146</v>
      </c>
      <c r="LOB1" t="s">
        <v>142</v>
      </c>
      <c r="LOL1" s="30">
        <f>Arkusz2!$H$39</f>
        <v>0</v>
      </c>
      <c r="WOL1" t="s">
        <v>148</v>
      </c>
      <c r="WOW1" s="30"/>
    </row>
    <row r="2" spans="1:630 8504:8514 15950:15961" ht="15" thickBot="1" x14ac:dyDescent="0.35">
      <c r="XD2" s="29" t="str">
        <f>Arkusz2!J30</f>
        <v/>
      </c>
      <c r="XF2" t="s">
        <v>143</v>
      </c>
      <c r="LOB2" t="s">
        <v>145</v>
      </c>
      <c r="WOL2" t="s">
        <v>149</v>
      </c>
    </row>
    <row r="3" spans="1:630 8504:8514 15950:15961" ht="21.6" thickBot="1" x14ac:dyDescent="0.45">
      <c r="A3" s="1"/>
      <c r="B3" s="1"/>
      <c r="C3" s="2" t="s">
        <v>0</v>
      </c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D3" s="29" t="str">
        <f>Arkusz2!J31</f>
        <v/>
      </c>
      <c r="XF3" t="s">
        <v>144</v>
      </c>
      <c r="WOW3" s="31">
        <f>IF(WOW1="osiołek","Ocena 5",IF(WOW1="koza","Ocena 4",IF(WOW1="kura","Ocena 3",IF(WOW1="krowa","Ocena 2",IF(WOW1="lew","Ocena 1",)))))</f>
        <v>0</v>
      </c>
    </row>
    <row r="4" spans="1:630 8504:8514 15950:15961" x14ac:dyDescent="0.3">
      <c r="XD4" s="29" t="str">
        <f>Arkusz2!J32</f>
        <v/>
      </c>
      <c r="XF4" t="s">
        <v>147</v>
      </c>
    </row>
    <row r="5" spans="1:630 8504:8514 15950:15961" x14ac:dyDescent="0.3">
      <c r="XD5" s="29" t="str">
        <f>Arkusz2!J33</f>
        <v>lew</v>
      </c>
    </row>
    <row r="6" spans="1:630 8504:8514 15950:15961" ht="15.6" x14ac:dyDescent="0.3">
      <c r="C6" s="7" t="s">
        <v>2</v>
      </c>
      <c r="D6" s="7"/>
      <c r="E6" s="7"/>
      <c r="F6" s="7"/>
      <c r="G6" s="7"/>
      <c r="H6" s="7"/>
      <c r="I6" s="8"/>
    </row>
    <row r="9" spans="1:630 8504:8514 15950:15961" x14ac:dyDescent="0.3">
      <c r="C9" s="4" t="s">
        <v>3</v>
      </c>
      <c r="D9" s="4"/>
    </row>
    <row r="10" spans="1:630 8504:8514 15950:15961" x14ac:dyDescent="0.3">
      <c r="C10" s="9" t="s">
        <v>4</v>
      </c>
      <c r="D10" s="10"/>
    </row>
    <row r="11" spans="1:630 8504:8514 15950:15961" x14ac:dyDescent="0.3">
      <c r="C11" s="4" t="s">
        <v>5</v>
      </c>
      <c r="D11" s="4"/>
    </row>
    <row r="12" spans="1:630 8504:8514 15950:15961" x14ac:dyDescent="0.3">
      <c r="C12" s="4" t="s">
        <v>6</v>
      </c>
      <c r="D12" s="4"/>
      <c r="P12" t="s">
        <v>1</v>
      </c>
    </row>
    <row r="14" spans="1:630 8504:8514 15950:15961" x14ac:dyDescent="0.3">
      <c r="C14" s="4" t="s">
        <v>14</v>
      </c>
      <c r="D14" s="12"/>
    </row>
    <row r="16" spans="1:630 8504:8514 15950:15961" x14ac:dyDescent="0.3">
      <c r="C16" t="s">
        <v>15</v>
      </c>
    </row>
    <row r="20" spans="1:23" ht="21" x14ac:dyDescent="0.4">
      <c r="A20" s="1"/>
      <c r="B20" s="1"/>
      <c r="C20" s="2" t="s">
        <v>7</v>
      </c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3" spans="1:23" ht="15.6" x14ac:dyDescent="0.3">
      <c r="C23" s="7" t="s">
        <v>8</v>
      </c>
      <c r="D23" s="7"/>
      <c r="E23" s="7"/>
      <c r="F23" s="7"/>
      <c r="G23" s="7"/>
    </row>
    <row r="26" spans="1:23" x14ac:dyDescent="0.3">
      <c r="C26" s="4" t="s">
        <v>9</v>
      </c>
    </row>
    <row r="27" spans="1:23" x14ac:dyDescent="0.3">
      <c r="C27" s="4" t="s">
        <v>10</v>
      </c>
    </row>
    <row r="28" spans="1:23" x14ac:dyDescent="0.3">
      <c r="C28" s="4" t="s">
        <v>11</v>
      </c>
    </row>
    <row r="30" spans="1:23" x14ac:dyDescent="0.3">
      <c r="C30" s="4" t="s">
        <v>14</v>
      </c>
      <c r="D30" s="12"/>
    </row>
    <row r="32" spans="1:23" x14ac:dyDescent="0.3">
      <c r="C32" t="s">
        <v>16</v>
      </c>
    </row>
    <row r="35" spans="1:23" ht="21" x14ac:dyDescent="0.4">
      <c r="A35" s="1"/>
      <c r="B35" s="1"/>
      <c r="C35" s="2" t="s">
        <v>12</v>
      </c>
      <c r="D35" s="3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8" spans="1:23" ht="15.6" x14ac:dyDescent="0.3">
      <c r="C38" s="7" t="s">
        <v>117</v>
      </c>
      <c r="D38" s="7"/>
      <c r="E38" s="7"/>
      <c r="F38" s="7"/>
      <c r="G38" s="7"/>
      <c r="H38" s="7"/>
      <c r="I38" s="7"/>
      <c r="J38" s="7"/>
    </row>
    <row r="41" spans="1:23" x14ac:dyDescent="0.3">
      <c r="C41" s="4" t="s">
        <v>17</v>
      </c>
    </row>
    <row r="42" spans="1:23" x14ac:dyDescent="0.3">
      <c r="C42" s="4" t="s">
        <v>18</v>
      </c>
    </row>
    <row r="43" spans="1:23" x14ac:dyDescent="0.3">
      <c r="C43" s="4" t="s">
        <v>19</v>
      </c>
    </row>
    <row r="44" spans="1:23" x14ac:dyDescent="0.3">
      <c r="C44" s="4" t="s">
        <v>13</v>
      </c>
    </row>
    <row r="46" spans="1:23" x14ac:dyDescent="0.3">
      <c r="C46" s="4" t="s">
        <v>14</v>
      </c>
      <c r="D46" s="12"/>
    </row>
    <row r="48" spans="1:23" x14ac:dyDescent="0.3">
      <c r="C48" t="s">
        <v>15</v>
      </c>
    </row>
    <row r="50" spans="1:23" ht="21" x14ac:dyDescent="0.4">
      <c r="A50" s="1"/>
      <c r="B50" s="1"/>
      <c r="C50" s="2" t="s">
        <v>20</v>
      </c>
      <c r="D50" s="3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3" spans="1:23" ht="15.6" x14ac:dyDescent="0.3">
      <c r="C53" s="7" t="s">
        <v>21</v>
      </c>
      <c r="D53" s="7"/>
    </row>
    <row r="56" spans="1:23" x14ac:dyDescent="0.3">
      <c r="C56" s="4" t="s">
        <v>22</v>
      </c>
      <c r="D56" s="4"/>
    </row>
    <row r="57" spans="1:23" x14ac:dyDescent="0.3">
      <c r="C57" s="4" t="s">
        <v>23</v>
      </c>
      <c r="D57" s="4"/>
    </row>
    <row r="58" spans="1:23" x14ac:dyDescent="0.3">
      <c r="C58" s="4" t="s">
        <v>24</v>
      </c>
      <c r="D58" s="4"/>
    </row>
    <row r="59" spans="1:23" x14ac:dyDescent="0.3">
      <c r="C59" s="4" t="s">
        <v>25</v>
      </c>
      <c r="D59" s="4"/>
    </row>
    <row r="61" spans="1:23" x14ac:dyDescent="0.3">
      <c r="C61" s="4" t="s">
        <v>14</v>
      </c>
      <c r="D61" s="12"/>
    </row>
    <row r="63" spans="1:23" x14ac:dyDescent="0.3">
      <c r="C63" t="s">
        <v>15</v>
      </c>
    </row>
    <row r="66" spans="1:23" ht="21" x14ac:dyDescent="0.4">
      <c r="A66" s="1"/>
      <c r="B66" s="1"/>
      <c r="C66" s="2" t="s">
        <v>26</v>
      </c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9" spans="1:23" ht="15.6" x14ac:dyDescent="0.3">
      <c r="C69" s="7" t="s">
        <v>27</v>
      </c>
      <c r="D69" s="7"/>
    </row>
    <row r="72" spans="1:23" x14ac:dyDescent="0.3">
      <c r="C72" s="4" t="s">
        <v>28</v>
      </c>
    </row>
    <row r="73" spans="1:23" x14ac:dyDescent="0.3">
      <c r="C73" s="4" t="s">
        <v>29</v>
      </c>
    </row>
    <row r="74" spans="1:23" x14ac:dyDescent="0.3">
      <c r="C74" s="4" t="s">
        <v>30</v>
      </c>
    </row>
    <row r="75" spans="1:23" x14ac:dyDescent="0.3">
      <c r="C75" s="4" t="s">
        <v>31</v>
      </c>
    </row>
    <row r="78" spans="1:23" x14ac:dyDescent="0.3">
      <c r="C78" s="4" t="s">
        <v>14</v>
      </c>
      <c r="D78" s="12"/>
    </row>
    <row r="80" spans="1:23" x14ac:dyDescent="0.3">
      <c r="C80" t="s">
        <v>15</v>
      </c>
    </row>
    <row r="83" spans="1:23" ht="21" x14ac:dyDescent="0.4">
      <c r="A83" s="1"/>
      <c r="B83" s="1"/>
      <c r="C83" s="2" t="s">
        <v>32</v>
      </c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6" spans="1:23" ht="16.8" customHeight="1" x14ac:dyDescent="0.3">
      <c r="C86" s="15" t="s">
        <v>120</v>
      </c>
      <c r="D86" s="7"/>
      <c r="E86" s="7"/>
      <c r="F86" s="7"/>
      <c r="G86" s="7"/>
      <c r="H86" s="7"/>
      <c r="I86" s="7"/>
      <c r="J86" s="7"/>
      <c r="K86" s="7"/>
      <c r="L86" s="7"/>
    </row>
    <row r="87" spans="1:23" ht="15.6" x14ac:dyDescent="0.3">
      <c r="C87" s="7"/>
      <c r="D87" s="7"/>
      <c r="E87" s="7"/>
      <c r="F87" s="7"/>
      <c r="G87" s="7"/>
      <c r="H87" s="7"/>
    </row>
    <row r="89" spans="1:23" x14ac:dyDescent="0.3">
      <c r="C89" s="6">
        <v>1</v>
      </c>
      <c r="D89" s="6">
        <v>2</v>
      </c>
      <c r="E89" s="6">
        <v>3</v>
      </c>
      <c r="F89" s="6">
        <v>4</v>
      </c>
      <c r="G89" s="6">
        <v>5</v>
      </c>
      <c r="H89" s="6">
        <v>6</v>
      </c>
      <c r="I89" s="21">
        <v>7</v>
      </c>
      <c r="J89" s="21">
        <v>8</v>
      </c>
    </row>
    <row r="90" spans="1:23" x14ac:dyDescent="0.3">
      <c r="C90" s="6" t="s">
        <v>33</v>
      </c>
      <c r="D90" s="6" t="s">
        <v>34</v>
      </c>
      <c r="E90" s="6" t="s">
        <v>35</v>
      </c>
      <c r="F90" s="6" t="s">
        <v>36</v>
      </c>
      <c r="G90" s="6" t="s">
        <v>37</v>
      </c>
      <c r="H90" s="6" t="s">
        <v>38</v>
      </c>
      <c r="I90" s="21" t="s">
        <v>118</v>
      </c>
      <c r="J90" s="21" t="s">
        <v>119</v>
      </c>
    </row>
    <row r="92" spans="1:23" x14ac:dyDescent="0.3">
      <c r="C92" s="13" t="s">
        <v>112</v>
      </c>
      <c r="D92" s="12"/>
    </row>
    <row r="93" spans="1:23" x14ac:dyDescent="0.3">
      <c r="C93" s="6" t="s">
        <v>39</v>
      </c>
      <c r="D93" s="12"/>
    </row>
    <row r="94" spans="1:23" x14ac:dyDescent="0.3">
      <c r="C94" s="6" t="s">
        <v>40</v>
      </c>
      <c r="D94" s="12"/>
    </row>
    <row r="95" spans="1:23" x14ac:dyDescent="0.3">
      <c r="C95" s="6" t="s">
        <v>41</v>
      </c>
      <c r="D95" s="12"/>
    </row>
    <row r="96" spans="1:23" x14ac:dyDescent="0.3">
      <c r="C96" s="13" t="s">
        <v>42</v>
      </c>
      <c r="D96" s="12"/>
    </row>
    <row r="97" spans="1:23" x14ac:dyDescent="0.3">
      <c r="C97" s="14" t="s">
        <v>43</v>
      </c>
      <c r="D97" s="12"/>
    </row>
    <row r="98" spans="1:23" x14ac:dyDescent="0.3">
      <c r="C98" s="13" t="s">
        <v>44</v>
      </c>
      <c r="D98" s="12"/>
    </row>
    <row r="99" spans="1:23" x14ac:dyDescent="0.3">
      <c r="C99" s="6" t="s">
        <v>121</v>
      </c>
      <c r="D99" s="12"/>
    </row>
    <row r="101" spans="1:23" ht="21" x14ac:dyDescent="0.4">
      <c r="A101" s="1"/>
      <c r="B101" s="1"/>
      <c r="C101" s="2" t="s">
        <v>45</v>
      </c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4" spans="1:23" ht="15.6" x14ac:dyDescent="0.3">
      <c r="C104" s="7" t="s">
        <v>46</v>
      </c>
      <c r="D104" s="7"/>
      <c r="E104" s="7"/>
      <c r="F104" s="7"/>
      <c r="G104" s="7"/>
      <c r="H104" s="7"/>
      <c r="I104" s="7"/>
    </row>
    <row r="105" spans="1:23" ht="15.6" x14ac:dyDescent="0.3">
      <c r="C105" s="7" t="s">
        <v>47</v>
      </c>
      <c r="D105" s="7"/>
      <c r="E105" s="7" t="s">
        <v>57</v>
      </c>
      <c r="F105" s="7"/>
      <c r="G105" s="7"/>
      <c r="H105" s="7"/>
      <c r="I105" s="7"/>
    </row>
    <row r="108" spans="1:23" x14ac:dyDescent="0.3">
      <c r="C108" s="4" t="s">
        <v>52</v>
      </c>
      <c r="D108" s="11"/>
    </row>
    <row r="109" spans="1:23" x14ac:dyDescent="0.3">
      <c r="C109" s="4" t="s">
        <v>53</v>
      </c>
      <c r="D109" s="11"/>
    </row>
    <row r="110" spans="1:23" ht="15" customHeight="1" x14ac:dyDescent="0.3">
      <c r="C110" s="16" t="s">
        <v>54</v>
      </c>
      <c r="D110" s="11"/>
    </row>
    <row r="111" spans="1:23" x14ac:dyDescent="0.3">
      <c r="C111" s="4" t="s">
        <v>55</v>
      </c>
      <c r="D111" s="11"/>
    </row>
    <row r="113" spans="1:23" x14ac:dyDescent="0.3">
      <c r="C113" t="s">
        <v>48</v>
      </c>
    </row>
    <row r="114" spans="1:23" x14ac:dyDescent="0.3">
      <c r="C114" t="s">
        <v>49</v>
      </c>
    </row>
    <row r="115" spans="1:23" x14ac:dyDescent="0.3">
      <c r="C115" t="s">
        <v>51</v>
      </c>
    </row>
    <row r="116" spans="1:23" x14ac:dyDescent="0.3">
      <c r="C116" t="s">
        <v>50</v>
      </c>
    </row>
    <row r="119" spans="1:23" ht="21" x14ac:dyDescent="0.4">
      <c r="A119" s="1"/>
      <c r="B119" s="1"/>
      <c r="C119" s="2" t="s">
        <v>56</v>
      </c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2" spans="1:23" ht="15.6" x14ac:dyDescent="0.3">
      <c r="C122" s="7" t="s">
        <v>58</v>
      </c>
      <c r="D122" s="7"/>
      <c r="E122" s="7"/>
      <c r="F122" s="7"/>
      <c r="G122" s="7"/>
    </row>
    <row r="124" spans="1:23" x14ac:dyDescent="0.3">
      <c r="C124" s="17" t="s">
        <v>59</v>
      </c>
      <c r="D124" s="11"/>
    </row>
    <row r="125" spans="1:23" x14ac:dyDescent="0.3">
      <c r="C125" s="17" t="s">
        <v>60</v>
      </c>
      <c r="D125" s="11"/>
    </row>
    <row r="126" spans="1:23" x14ac:dyDescent="0.3">
      <c r="C126" s="17" t="s">
        <v>61</v>
      </c>
      <c r="D126" s="11"/>
    </row>
    <row r="127" spans="1:23" x14ac:dyDescent="0.3">
      <c r="C127" s="17" t="s">
        <v>62</v>
      </c>
      <c r="D127" s="11"/>
    </row>
    <row r="128" spans="1:23" x14ac:dyDescent="0.3">
      <c r="C128" s="17" t="s">
        <v>63</v>
      </c>
      <c r="D128" s="11"/>
    </row>
    <row r="131" spans="1:23" x14ac:dyDescent="0.3">
      <c r="C131" t="s">
        <v>64</v>
      </c>
    </row>
    <row r="132" spans="1:23" x14ac:dyDescent="0.3">
      <c r="C132" t="s">
        <v>65</v>
      </c>
    </row>
    <row r="133" spans="1:23" x14ac:dyDescent="0.3">
      <c r="C133" t="s">
        <v>66</v>
      </c>
    </row>
    <row r="134" spans="1:23" x14ac:dyDescent="0.3">
      <c r="C134" t="s">
        <v>67</v>
      </c>
    </row>
    <row r="137" spans="1:23" ht="21" x14ac:dyDescent="0.4">
      <c r="A137" s="1"/>
      <c r="B137" s="1"/>
      <c r="C137" s="2" t="s">
        <v>68</v>
      </c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40" spans="1:23" ht="15.6" x14ac:dyDescent="0.3">
      <c r="C140" s="7" t="s">
        <v>80</v>
      </c>
    </row>
    <row r="142" spans="1:23" x14ac:dyDescent="0.3">
      <c r="C142" s="6" t="s">
        <v>69</v>
      </c>
      <c r="D142" s="6" t="s">
        <v>70</v>
      </c>
      <c r="E142" s="6" t="s">
        <v>71</v>
      </c>
      <c r="F142" s="6" t="s">
        <v>72</v>
      </c>
    </row>
    <row r="143" spans="1:23" x14ac:dyDescent="0.3">
      <c r="C143" s="6" t="s">
        <v>73</v>
      </c>
      <c r="D143" s="4">
        <v>123</v>
      </c>
      <c r="E143" s="4">
        <v>489</v>
      </c>
      <c r="F143" s="4">
        <f>D143*E143</f>
        <v>60147</v>
      </c>
    </row>
    <row r="144" spans="1:23" x14ac:dyDescent="0.3">
      <c r="C144" s="6" t="s">
        <v>74</v>
      </c>
      <c r="D144" s="4">
        <v>345</v>
      </c>
      <c r="E144" s="4">
        <v>1234</v>
      </c>
      <c r="F144" s="4"/>
    </row>
    <row r="145" spans="1:23" x14ac:dyDescent="0.3">
      <c r="C145" s="6" t="s">
        <v>75</v>
      </c>
      <c r="D145" s="4">
        <v>543</v>
      </c>
      <c r="E145" s="4">
        <v>6789</v>
      </c>
      <c r="F145" s="4"/>
    </row>
    <row r="146" spans="1:23" x14ac:dyDescent="0.3">
      <c r="C146" s="6" t="s">
        <v>78</v>
      </c>
      <c r="D146" s="4">
        <v>789</v>
      </c>
      <c r="E146" s="4">
        <v>8900</v>
      </c>
      <c r="F146" s="4"/>
    </row>
    <row r="147" spans="1:23" x14ac:dyDescent="0.3">
      <c r="C147" s="6" t="s">
        <v>76</v>
      </c>
      <c r="D147" s="4">
        <v>121</v>
      </c>
      <c r="E147" s="4">
        <v>4544</v>
      </c>
      <c r="F147" s="4"/>
    </row>
    <row r="148" spans="1:23" x14ac:dyDescent="0.3">
      <c r="C148" s="6" t="s">
        <v>77</v>
      </c>
      <c r="D148" s="4">
        <v>2345</v>
      </c>
      <c r="E148" s="4">
        <v>678</v>
      </c>
      <c r="F148" s="4"/>
    </row>
    <row r="149" spans="1:23" x14ac:dyDescent="0.3">
      <c r="E149" s="6" t="s">
        <v>79</v>
      </c>
      <c r="F149" s="12"/>
    </row>
    <row r="151" spans="1:23" x14ac:dyDescent="0.3">
      <c r="C151" s="18" t="s">
        <v>81</v>
      </c>
      <c r="D151" s="18"/>
      <c r="E151" s="18"/>
      <c r="F151" s="18"/>
      <c r="G151" s="19"/>
    </row>
    <row r="152" spans="1:23" x14ac:dyDescent="0.3">
      <c r="C152" t="s">
        <v>150</v>
      </c>
    </row>
    <row r="153" spans="1:23" x14ac:dyDescent="0.3">
      <c r="F153" s="20"/>
      <c r="G153" s="20"/>
    </row>
    <row r="155" spans="1:23" ht="21" x14ac:dyDescent="0.4">
      <c r="A155" s="1"/>
      <c r="B155" s="1"/>
      <c r="C155" s="2" t="s">
        <v>82</v>
      </c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8" spans="1:23" ht="15.6" x14ac:dyDescent="0.3">
      <c r="C158" s="7" t="s">
        <v>83</v>
      </c>
    </row>
    <row r="160" spans="1:23" x14ac:dyDescent="0.3">
      <c r="C160" s="6" t="s">
        <v>69</v>
      </c>
      <c r="D160" s="6" t="s">
        <v>70</v>
      </c>
      <c r="E160" s="6" t="s">
        <v>71</v>
      </c>
      <c r="F160" s="6" t="s">
        <v>85</v>
      </c>
      <c r="H160" s="6" t="s">
        <v>84</v>
      </c>
    </row>
    <row r="161" spans="1:23" x14ac:dyDescent="0.3">
      <c r="C161" s="6" t="s">
        <v>73</v>
      </c>
      <c r="D161" s="4">
        <v>1</v>
      </c>
      <c r="E161" s="4">
        <v>3</v>
      </c>
      <c r="F161" s="4">
        <v>3.69</v>
      </c>
      <c r="H161" s="22">
        <f>0.23</f>
        <v>0.23</v>
      </c>
    </row>
    <row r="162" spans="1:23" x14ac:dyDescent="0.3">
      <c r="C162" s="6" t="s">
        <v>74</v>
      </c>
      <c r="D162" s="4">
        <v>2</v>
      </c>
      <c r="E162" s="4">
        <v>4</v>
      </c>
      <c r="F162" s="4"/>
    </row>
    <row r="163" spans="1:23" x14ac:dyDescent="0.3">
      <c r="C163" s="6" t="s">
        <v>75</v>
      </c>
      <c r="D163" s="4">
        <v>3</v>
      </c>
      <c r="E163" s="4">
        <v>5</v>
      </c>
      <c r="F163" s="4"/>
    </row>
    <row r="164" spans="1:23" x14ac:dyDescent="0.3">
      <c r="C164" s="6" t="s">
        <v>78</v>
      </c>
      <c r="D164" s="4">
        <v>4</v>
      </c>
      <c r="E164" s="4">
        <v>6</v>
      </c>
      <c r="F164" s="4"/>
    </row>
    <row r="165" spans="1:23" x14ac:dyDescent="0.3">
      <c r="C165" s="6" t="s">
        <v>76</v>
      </c>
      <c r="D165" s="4">
        <v>5</v>
      </c>
      <c r="E165" s="4">
        <v>30</v>
      </c>
      <c r="F165" s="4"/>
    </row>
    <row r="166" spans="1:23" x14ac:dyDescent="0.3">
      <c r="C166" s="6" t="s">
        <v>77</v>
      </c>
      <c r="D166" s="4">
        <v>6</v>
      </c>
      <c r="E166" s="4">
        <v>40</v>
      </c>
      <c r="F166" s="4"/>
    </row>
    <row r="167" spans="1:23" x14ac:dyDescent="0.3">
      <c r="E167" s="6" t="s">
        <v>79</v>
      </c>
      <c r="F167" s="12"/>
    </row>
    <row r="170" spans="1:23" x14ac:dyDescent="0.3">
      <c r="C170" t="s">
        <v>89</v>
      </c>
    </row>
    <row r="171" spans="1:23" x14ac:dyDescent="0.3">
      <c r="C171" t="s">
        <v>86</v>
      </c>
    </row>
    <row r="172" spans="1:23" x14ac:dyDescent="0.3">
      <c r="C172" t="s">
        <v>87</v>
      </c>
    </row>
    <row r="173" spans="1:23" x14ac:dyDescent="0.3">
      <c r="C173" t="s">
        <v>88</v>
      </c>
    </row>
    <row r="176" spans="1:23" ht="21" x14ac:dyDescent="0.4">
      <c r="A176" s="1"/>
      <c r="B176" s="1"/>
      <c r="C176" s="2" t="s">
        <v>90</v>
      </c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9" spans="3:75" ht="15.6" x14ac:dyDescent="0.3">
      <c r="C179" s="7" t="s">
        <v>95</v>
      </c>
      <c r="D179" s="7"/>
    </row>
    <row r="180" spans="3:75" x14ac:dyDescent="0.3">
      <c r="BS180" s="24">
        <v>-2</v>
      </c>
      <c r="BT180" s="24">
        <v>-1</v>
      </c>
      <c r="BU180" s="24">
        <v>0</v>
      </c>
      <c r="BV180" s="24">
        <v>1</v>
      </c>
      <c r="BW180" s="24">
        <v>2</v>
      </c>
    </row>
    <row r="181" spans="3:75" x14ac:dyDescent="0.3">
      <c r="C181" s="23" t="s">
        <v>91</v>
      </c>
      <c r="D181" s="5"/>
      <c r="BS181" s="24">
        <f>BS180^2</f>
        <v>4</v>
      </c>
      <c r="BT181" s="24">
        <f t="shared" ref="BT181:BW181" si="0">BT180^2</f>
        <v>1</v>
      </c>
      <c r="BU181" s="24">
        <f t="shared" si="0"/>
        <v>0</v>
      </c>
      <c r="BV181" s="24">
        <f t="shared" si="0"/>
        <v>1</v>
      </c>
      <c r="BW181" s="24">
        <f t="shared" si="0"/>
        <v>4</v>
      </c>
    </row>
    <row r="182" spans="3:75" x14ac:dyDescent="0.3">
      <c r="C182" s="23" t="s">
        <v>92</v>
      </c>
      <c r="D182" s="5"/>
    </row>
    <row r="183" spans="3:75" x14ac:dyDescent="0.3">
      <c r="C183" s="23" t="s">
        <v>93</v>
      </c>
      <c r="D183" s="5"/>
    </row>
    <row r="184" spans="3:75" ht="16.2" x14ac:dyDescent="0.3">
      <c r="C184" s="23" t="s">
        <v>94</v>
      </c>
      <c r="D184" s="5"/>
    </row>
    <row r="187" spans="3:75" x14ac:dyDescent="0.3">
      <c r="C187" s="4" t="s">
        <v>14</v>
      </c>
      <c r="D187" s="12"/>
    </row>
    <row r="189" spans="3:75" x14ac:dyDescent="0.3">
      <c r="C189" t="s">
        <v>15</v>
      </c>
    </row>
    <row r="196" spans="1:23" ht="21" x14ac:dyDescent="0.4">
      <c r="A196" s="1"/>
      <c r="B196" s="1"/>
      <c r="C196" s="2" t="s">
        <v>96</v>
      </c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9" spans="1:23" ht="15.6" x14ac:dyDescent="0.3">
      <c r="C199" s="7" t="s">
        <v>104</v>
      </c>
      <c r="D199" s="7"/>
      <c r="E199" s="7"/>
      <c r="F199" s="7"/>
      <c r="G199" s="7"/>
    </row>
    <row r="200" spans="1:23" ht="15.6" x14ac:dyDescent="0.3">
      <c r="C200" s="7" t="s">
        <v>108</v>
      </c>
      <c r="D200" s="7"/>
      <c r="E200" s="7"/>
      <c r="F200" s="7"/>
      <c r="G200" s="7"/>
    </row>
    <row r="204" spans="1:23" x14ac:dyDescent="0.3">
      <c r="C204" s="4" t="s">
        <v>99</v>
      </c>
      <c r="D204" s="4" t="s">
        <v>98</v>
      </c>
      <c r="E204" s="4" t="s">
        <v>97</v>
      </c>
    </row>
    <row r="205" spans="1:23" x14ac:dyDescent="0.3">
      <c r="C205" s="4" t="s">
        <v>100</v>
      </c>
      <c r="D205" s="4">
        <v>4</v>
      </c>
      <c r="E205" s="25"/>
      <c r="F205" s="27"/>
    </row>
    <row r="206" spans="1:23" x14ac:dyDescent="0.3">
      <c r="C206" s="4" t="s">
        <v>101</v>
      </c>
      <c r="D206" s="4">
        <v>18</v>
      </c>
      <c r="E206" s="25"/>
      <c r="F206" s="27"/>
    </row>
    <row r="207" spans="1:23" x14ac:dyDescent="0.3">
      <c r="C207" s="4" t="s">
        <v>102</v>
      </c>
      <c r="D207" s="4">
        <v>2</v>
      </c>
      <c r="E207" s="25"/>
      <c r="F207" s="27"/>
    </row>
    <row r="208" spans="1:23" x14ac:dyDescent="0.3">
      <c r="C208" s="4" t="s">
        <v>103</v>
      </c>
      <c r="D208" s="4">
        <f>SUM(D205:D207)</f>
        <v>24</v>
      </c>
      <c r="E208" s="25"/>
      <c r="F208" s="27"/>
    </row>
    <row r="209" spans="1:23" x14ac:dyDescent="0.3">
      <c r="E209" s="26"/>
    </row>
    <row r="211" spans="1:23" x14ac:dyDescent="0.3">
      <c r="C211" t="s">
        <v>105</v>
      </c>
    </row>
    <row r="212" spans="1:23" x14ac:dyDescent="0.3">
      <c r="C212" t="s">
        <v>106</v>
      </c>
    </row>
    <row r="218" spans="1:23" ht="21" x14ac:dyDescent="0.4">
      <c r="A218" s="1"/>
      <c r="B218" s="1"/>
      <c r="C218" s="2" t="s">
        <v>107</v>
      </c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21" spans="1:23" ht="15.6" x14ac:dyDescent="0.3">
      <c r="C221" s="7" t="s">
        <v>109</v>
      </c>
    </row>
    <row r="223" spans="1:23" x14ac:dyDescent="0.3">
      <c r="D223" s="4">
        <v>1</v>
      </c>
      <c r="E223" s="4">
        <v>2</v>
      </c>
      <c r="F223" s="4">
        <v>3</v>
      </c>
      <c r="G223" s="4">
        <v>4</v>
      </c>
      <c r="H223" s="4">
        <v>5</v>
      </c>
      <c r="I223" s="4">
        <v>6</v>
      </c>
      <c r="J223" s="4">
        <v>7</v>
      </c>
      <c r="K223" s="4">
        <v>8</v>
      </c>
      <c r="L223" s="4">
        <v>9</v>
      </c>
      <c r="M223" s="4">
        <v>10</v>
      </c>
    </row>
    <row r="224" spans="1:23" x14ac:dyDescent="0.3">
      <c r="C224" s="4">
        <v>1</v>
      </c>
      <c r="D224" s="11">
        <v>2</v>
      </c>
      <c r="E224" s="11">
        <v>3</v>
      </c>
      <c r="F224" s="11">
        <v>4</v>
      </c>
      <c r="G224" s="11">
        <v>5</v>
      </c>
      <c r="H224" s="11">
        <v>6</v>
      </c>
      <c r="I224" s="11">
        <v>7</v>
      </c>
      <c r="J224" s="11">
        <v>8</v>
      </c>
      <c r="K224" s="11">
        <v>9</v>
      </c>
      <c r="L224" s="11">
        <v>10</v>
      </c>
      <c r="M224" s="11">
        <v>11</v>
      </c>
    </row>
    <row r="225" spans="2:13" x14ac:dyDescent="0.3">
      <c r="C225" s="4">
        <v>2</v>
      </c>
      <c r="D225" s="11">
        <v>3</v>
      </c>
      <c r="E225" s="11">
        <v>4</v>
      </c>
      <c r="F225" s="11">
        <v>5</v>
      </c>
      <c r="G225" s="11">
        <v>6</v>
      </c>
      <c r="H225" s="11">
        <v>7</v>
      </c>
      <c r="I225" s="11">
        <v>8</v>
      </c>
      <c r="J225" s="11">
        <v>9</v>
      </c>
      <c r="K225" s="11">
        <v>10</v>
      </c>
      <c r="L225" s="11">
        <v>11</v>
      </c>
      <c r="M225" s="11">
        <v>12</v>
      </c>
    </row>
    <row r="226" spans="2:13" x14ac:dyDescent="0.3">
      <c r="C226" s="4">
        <v>3</v>
      </c>
      <c r="D226" s="11">
        <v>4</v>
      </c>
      <c r="E226" s="11">
        <v>5</v>
      </c>
      <c r="F226" s="11">
        <v>6</v>
      </c>
      <c r="G226" s="11">
        <v>7</v>
      </c>
      <c r="H226" s="11">
        <v>8</v>
      </c>
      <c r="I226" s="11">
        <v>9</v>
      </c>
      <c r="J226" s="11">
        <v>10</v>
      </c>
      <c r="K226" s="11">
        <v>11</v>
      </c>
      <c r="L226" s="11">
        <v>12</v>
      </c>
      <c r="M226" s="11">
        <v>13</v>
      </c>
    </row>
    <row r="227" spans="2:13" x14ac:dyDescent="0.3">
      <c r="C227" s="4">
        <v>4</v>
      </c>
      <c r="D227" s="11">
        <v>5</v>
      </c>
      <c r="E227" s="11">
        <v>6</v>
      </c>
      <c r="F227" s="11">
        <v>7</v>
      </c>
      <c r="G227" s="11">
        <v>8</v>
      </c>
      <c r="H227" s="11">
        <v>9</v>
      </c>
      <c r="I227" s="11">
        <v>10</v>
      </c>
      <c r="J227" s="11">
        <v>11</v>
      </c>
      <c r="K227" s="11">
        <v>12</v>
      </c>
      <c r="L227" s="11">
        <v>13</v>
      </c>
      <c r="M227" s="11">
        <v>14</v>
      </c>
    </row>
    <row r="228" spans="2:13" x14ac:dyDescent="0.3">
      <c r="C228" s="4">
        <v>5</v>
      </c>
      <c r="D228" s="11">
        <v>6</v>
      </c>
      <c r="E228" s="11">
        <v>7</v>
      </c>
      <c r="F228" s="11">
        <v>8</v>
      </c>
      <c r="G228" s="11">
        <v>9</v>
      </c>
      <c r="H228" s="11">
        <v>10</v>
      </c>
      <c r="I228" s="11">
        <v>11</v>
      </c>
      <c r="J228" s="11">
        <v>12</v>
      </c>
      <c r="K228" s="11">
        <v>13</v>
      </c>
      <c r="L228" s="11">
        <v>14</v>
      </c>
      <c r="M228" s="11">
        <v>15</v>
      </c>
    </row>
    <row r="229" spans="2:13" x14ac:dyDescent="0.3">
      <c r="C229" s="4">
        <v>6</v>
      </c>
      <c r="D229" s="11">
        <v>7</v>
      </c>
      <c r="E229" s="11">
        <v>8</v>
      </c>
      <c r="F229" s="11">
        <v>9</v>
      </c>
      <c r="G229" s="11">
        <v>10</v>
      </c>
      <c r="H229" s="11">
        <v>11</v>
      </c>
      <c r="I229" s="11">
        <v>12</v>
      </c>
      <c r="J229" s="11">
        <v>13</v>
      </c>
      <c r="K229" s="11">
        <v>14</v>
      </c>
      <c r="L229" s="11">
        <v>15</v>
      </c>
      <c r="M229" s="11">
        <v>16</v>
      </c>
    </row>
    <row r="230" spans="2:13" x14ac:dyDescent="0.3">
      <c r="C230" s="4">
        <v>7</v>
      </c>
      <c r="D230" s="11">
        <v>8</v>
      </c>
      <c r="E230" s="11">
        <v>9</v>
      </c>
      <c r="F230" s="11">
        <v>10</v>
      </c>
      <c r="G230" s="11">
        <v>11</v>
      </c>
      <c r="H230" s="11">
        <v>12</v>
      </c>
      <c r="I230" s="11">
        <v>13</v>
      </c>
      <c r="J230" s="11">
        <v>14</v>
      </c>
      <c r="K230" s="11">
        <v>15</v>
      </c>
      <c r="L230" s="11">
        <v>16</v>
      </c>
      <c r="M230" s="11">
        <v>17</v>
      </c>
    </row>
    <row r="231" spans="2:13" x14ac:dyDescent="0.3">
      <c r="C231" s="4">
        <v>8</v>
      </c>
      <c r="D231" s="11">
        <v>9</v>
      </c>
      <c r="E231" s="11">
        <v>10</v>
      </c>
      <c r="F231" s="11">
        <v>11</v>
      </c>
      <c r="G231" s="11">
        <v>12</v>
      </c>
      <c r="H231" s="11">
        <v>13</v>
      </c>
      <c r="I231" s="11">
        <v>14</v>
      </c>
      <c r="J231" s="11">
        <v>15</v>
      </c>
      <c r="K231" s="11">
        <v>16</v>
      </c>
      <c r="L231" s="11">
        <v>17</v>
      </c>
      <c r="M231" s="11">
        <v>18</v>
      </c>
    </row>
    <row r="232" spans="2:13" x14ac:dyDescent="0.3">
      <c r="C232" s="4">
        <v>9</v>
      </c>
      <c r="D232" s="11">
        <v>10</v>
      </c>
      <c r="E232" s="11">
        <v>11</v>
      </c>
      <c r="F232" s="11">
        <v>12</v>
      </c>
      <c r="G232" s="11">
        <v>13</v>
      </c>
      <c r="H232" s="11">
        <v>14</v>
      </c>
      <c r="I232" s="11">
        <v>15</v>
      </c>
      <c r="J232" s="11">
        <v>16</v>
      </c>
      <c r="K232" s="11">
        <v>17</v>
      </c>
      <c r="L232" s="11">
        <v>18</v>
      </c>
      <c r="M232" s="11">
        <v>19</v>
      </c>
    </row>
    <row r="233" spans="2:13" x14ac:dyDescent="0.3">
      <c r="C233" s="4">
        <v>10</v>
      </c>
      <c r="D233" s="11">
        <v>11</v>
      </c>
      <c r="E233" s="11">
        <v>12</v>
      </c>
      <c r="F233" s="11">
        <v>13</v>
      </c>
      <c r="G233" s="11">
        <v>14</v>
      </c>
      <c r="H233" s="11">
        <v>15</v>
      </c>
      <c r="I233" s="11">
        <v>16</v>
      </c>
      <c r="J233" s="11">
        <v>17</v>
      </c>
      <c r="K233" s="11">
        <v>18</v>
      </c>
      <c r="L233" s="11">
        <v>19</v>
      </c>
      <c r="M233" s="11">
        <v>20</v>
      </c>
    </row>
    <row r="236" spans="2:13" x14ac:dyDescent="0.3">
      <c r="C236" t="s">
        <v>110</v>
      </c>
    </row>
    <row r="237" spans="2:13" x14ac:dyDescent="0.3">
      <c r="C237" t="s">
        <v>111</v>
      </c>
    </row>
    <row r="240" spans="2:13" x14ac:dyDescent="0.3">
      <c r="B240">
        <v>1</v>
      </c>
      <c r="C240" s="17" t="s">
        <v>113</v>
      </c>
    </row>
    <row r="241" spans="1:23" x14ac:dyDescent="0.3">
      <c r="B241">
        <v>2</v>
      </c>
      <c r="C241" s="17" t="s">
        <v>114</v>
      </c>
    </row>
    <row r="242" spans="1:23" x14ac:dyDescent="0.3">
      <c r="B242">
        <v>3</v>
      </c>
      <c r="C242" s="17" t="s">
        <v>115</v>
      </c>
    </row>
    <row r="243" spans="1:23" x14ac:dyDescent="0.3">
      <c r="B243">
        <v>4</v>
      </c>
      <c r="C243" s="17" t="s">
        <v>116</v>
      </c>
    </row>
    <row r="246" spans="1:23" x14ac:dyDescent="0.3">
      <c r="C246" s="4" t="s">
        <v>14</v>
      </c>
      <c r="D246" s="12"/>
    </row>
    <row r="248" spans="1:23" x14ac:dyDescent="0.3">
      <c r="C248" t="s">
        <v>15</v>
      </c>
    </row>
    <row r="252" spans="1:23" ht="21" x14ac:dyDescent="0.4">
      <c r="A252" s="1"/>
      <c r="B252" s="1"/>
      <c r="C252" s="2" t="s">
        <v>140</v>
      </c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5" spans="1:23" ht="15.6" x14ac:dyDescent="0.3">
      <c r="C255" s="7" t="s">
        <v>141</v>
      </c>
      <c r="D255" s="7"/>
      <c r="E255" s="7"/>
      <c r="F255" s="7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7A779-CEE8-48AE-AFD7-DD9A15672814}">
  <dimension ref="G9:K39"/>
  <sheetViews>
    <sheetView topLeftCell="A13" workbookViewId="0">
      <selection activeCell="J33" sqref="J33"/>
    </sheetView>
  </sheetViews>
  <sheetFormatPr defaultRowHeight="14.4" x14ac:dyDescent="0.3"/>
  <cols>
    <col min="5" max="5" width="9.109375" bestFit="1" customWidth="1"/>
    <col min="10" max="10" width="14.5546875" customWidth="1"/>
  </cols>
  <sheetData>
    <row r="9" spans="7:8" x14ac:dyDescent="0.3">
      <c r="G9" t="s">
        <v>122</v>
      </c>
      <c r="H9">
        <f>IF(Arkusz1!D14=3,1,0)</f>
        <v>0</v>
      </c>
    </row>
    <row r="10" spans="7:8" x14ac:dyDescent="0.3">
      <c r="G10" t="s">
        <v>123</v>
      </c>
      <c r="H10">
        <f>IF(Arkusz1!D30=3,1,0)</f>
        <v>0</v>
      </c>
    </row>
    <row r="11" spans="7:8" x14ac:dyDescent="0.3">
      <c r="G11" t="s">
        <v>124</v>
      </c>
      <c r="H11">
        <f>IF(Arkusz1!D46=4,1,0)</f>
        <v>0</v>
      </c>
    </row>
    <row r="12" spans="7:8" x14ac:dyDescent="0.3">
      <c r="G12" t="s">
        <v>125</v>
      </c>
      <c r="H12">
        <f>IF(Arkusz1!D61=3,1,0)</f>
        <v>0</v>
      </c>
    </row>
    <row r="13" spans="7:8" x14ac:dyDescent="0.3">
      <c r="G13" t="s">
        <v>126</v>
      </c>
      <c r="H13">
        <f>IF(Arkusz1!D78=4,1,0)</f>
        <v>0</v>
      </c>
    </row>
    <row r="14" spans="7:8" x14ac:dyDescent="0.3">
      <c r="G14" t="s">
        <v>127</v>
      </c>
      <c r="H14">
        <f>IF(Arkusz1!D92=7,0.125,0)</f>
        <v>0</v>
      </c>
    </row>
    <row r="15" spans="7:8" x14ac:dyDescent="0.3">
      <c r="G15" t="s">
        <v>127</v>
      </c>
      <c r="H15">
        <f>IF(Arkusz1!D93=4,0.125,0)</f>
        <v>0</v>
      </c>
    </row>
    <row r="16" spans="7:8" x14ac:dyDescent="0.3">
      <c r="G16" t="s">
        <v>127</v>
      </c>
      <c r="H16">
        <f>IF(Arkusz1!D94=5,0.125,0)</f>
        <v>0</v>
      </c>
    </row>
    <row r="17" spans="7:11" x14ac:dyDescent="0.3">
      <c r="G17" t="s">
        <v>127</v>
      </c>
      <c r="H17">
        <f>IF(Arkusz1!D95=1,0.125,0)</f>
        <v>0</v>
      </c>
    </row>
    <row r="18" spans="7:11" x14ac:dyDescent="0.3">
      <c r="G18" t="s">
        <v>127</v>
      </c>
      <c r="H18">
        <f>IF(Arkusz1!D96=2,0.125,0)</f>
        <v>0</v>
      </c>
    </row>
    <row r="19" spans="7:11" x14ac:dyDescent="0.3">
      <c r="G19" t="s">
        <v>127</v>
      </c>
      <c r="H19">
        <f>IF(Arkusz1!D97=3,0.125,0)</f>
        <v>0</v>
      </c>
    </row>
    <row r="20" spans="7:11" x14ac:dyDescent="0.3">
      <c r="G20" t="s">
        <v>127</v>
      </c>
      <c r="H20">
        <f>IF(Arkusz1!D98=6,0.125,0)</f>
        <v>0</v>
      </c>
    </row>
    <row r="21" spans="7:11" x14ac:dyDescent="0.3">
      <c r="G21" t="s">
        <v>127</v>
      </c>
      <c r="H21">
        <f>IF(Arkusz1!D99=8,0.125,0)</f>
        <v>0</v>
      </c>
      <c r="J21">
        <v>13</v>
      </c>
      <c r="K21">
        <v>5</v>
      </c>
    </row>
    <row r="22" spans="7:11" x14ac:dyDescent="0.3">
      <c r="G22" t="s">
        <v>128</v>
      </c>
      <c r="H22">
        <f>IF(Arkusz1!D108=1,0.25,0)</f>
        <v>0</v>
      </c>
      <c r="J22" s="28" t="s">
        <v>136</v>
      </c>
      <c r="K22">
        <v>4</v>
      </c>
    </row>
    <row r="23" spans="7:11" x14ac:dyDescent="0.3">
      <c r="G23" t="s">
        <v>128</v>
      </c>
      <c r="H23">
        <f>IF(Arkusz1!D109=2,0.25,0)</f>
        <v>0</v>
      </c>
      <c r="J23" t="s">
        <v>137</v>
      </c>
      <c r="K23">
        <v>3</v>
      </c>
    </row>
    <row r="24" spans="7:11" x14ac:dyDescent="0.3">
      <c r="G24" t="s">
        <v>128</v>
      </c>
      <c r="H24">
        <f>IF(Arkusz1!D110=4,0.25,0)</f>
        <v>0</v>
      </c>
      <c r="J24" t="s">
        <v>138</v>
      </c>
      <c r="K24">
        <v>2</v>
      </c>
    </row>
    <row r="25" spans="7:11" x14ac:dyDescent="0.3">
      <c r="G25" t="s">
        <v>128</v>
      </c>
      <c r="H25">
        <f>IF(Arkusz1!D111=3,0.25,0)</f>
        <v>0</v>
      </c>
      <c r="J25" t="s">
        <v>139</v>
      </c>
      <c r="K25">
        <v>1</v>
      </c>
    </row>
    <row r="26" spans="7:11" x14ac:dyDescent="0.3">
      <c r="G26" t="s">
        <v>129</v>
      </c>
      <c r="H26">
        <f>IF(Arkusz1!D124=2,0.2,0)</f>
        <v>0</v>
      </c>
    </row>
    <row r="27" spans="7:11" x14ac:dyDescent="0.3">
      <c r="G27" t="s">
        <v>129</v>
      </c>
      <c r="H27">
        <f>IF(Arkusz1!D125=1,0.2,0)</f>
        <v>0</v>
      </c>
    </row>
    <row r="28" spans="7:11" x14ac:dyDescent="0.3">
      <c r="G28" t="s">
        <v>129</v>
      </c>
      <c r="H28">
        <f>IF(Arkusz1!D126=2,0.2,0)</f>
        <v>0</v>
      </c>
    </row>
    <row r="29" spans="7:11" x14ac:dyDescent="0.3">
      <c r="G29" t="s">
        <v>129</v>
      </c>
      <c r="H29">
        <f>IF(Arkusz1!D127=3,0.2,0)</f>
        <v>0</v>
      </c>
      <c r="J29" s="4" t="str">
        <f>IF(H39=13,"osiołek","")</f>
        <v/>
      </c>
    </row>
    <row r="30" spans="7:11" x14ac:dyDescent="0.3">
      <c r="G30" t="s">
        <v>129</v>
      </c>
      <c r="H30">
        <f>IF(Arkusz1!D128=4,0.2,0)</f>
        <v>0</v>
      </c>
      <c r="J30" s="4" t="str">
        <f>IF(AND(H39&lt;13,H39&gt;=12),"koza","")</f>
        <v/>
      </c>
    </row>
    <row r="31" spans="7:11" x14ac:dyDescent="0.3">
      <c r="G31" t="s">
        <v>130</v>
      </c>
      <c r="H31">
        <f>IF(Arkusz1!F149=13334138,1,0)</f>
        <v>0</v>
      </c>
      <c r="J31" s="4" t="str">
        <f>IF(AND(H39&lt;12,H39&gt;=10),"kura","")</f>
        <v/>
      </c>
    </row>
    <row r="32" spans="7:11" x14ac:dyDescent="0.3">
      <c r="G32" t="s">
        <v>131</v>
      </c>
      <c r="H32">
        <f>IF(Arkusz1!F167=541.2,1,0)</f>
        <v>0</v>
      </c>
      <c r="J32" s="4" t="str">
        <f>IF(AND(H39&lt;10,H39&gt;=5),"krowa","")</f>
        <v/>
      </c>
    </row>
    <row r="33" spans="7:10" x14ac:dyDescent="0.3">
      <c r="G33" t="s">
        <v>132</v>
      </c>
      <c r="H33">
        <f>IF(Arkusz1!D187=4,1,0)</f>
        <v>0</v>
      </c>
      <c r="J33" s="4" t="str">
        <f>IF(H39&lt;5,"lew","")</f>
        <v>lew</v>
      </c>
    </row>
    <row r="34" spans="7:10" x14ac:dyDescent="0.3">
      <c r="G34" t="s">
        <v>133</v>
      </c>
      <c r="H34">
        <f>IF(Arkusz1!E205=17%,0.25,0)</f>
        <v>0</v>
      </c>
    </row>
    <row r="35" spans="7:10" x14ac:dyDescent="0.3">
      <c r="G35" t="s">
        <v>133</v>
      </c>
      <c r="H35">
        <f>IF(Arkusz1!E206=75%,0.25,0)</f>
        <v>0</v>
      </c>
    </row>
    <row r="36" spans="7:10" x14ac:dyDescent="0.3">
      <c r="G36" t="s">
        <v>133</v>
      </c>
      <c r="H36">
        <f>IF(Arkusz1!E207=8%,0.25,0)</f>
        <v>0</v>
      </c>
    </row>
    <row r="37" spans="7:10" x14ac:dyDescent="0.3">
      <c r="G37" t="s">
        <v>133</v>
      </c>
      <c r="H37">
        <f>IF(Arkusz1!E208=100%,0.25,0)</f>
        <v>0</v>
      </c>
    </row>
    <row r="38" spans="7:10" x14ac:dyDescent="0.3">
      <c r="G38" t="s">
        <v>134</v>
      </c>
      <c r="H38">
        <f>IF(Arkusz1!D246=1,1,0)</f>
        <v>0</v>
      </c>
    </row>
    <row r="39" spans="7:10" x14ac:dyDescent="0.3">
      <c r="G39" t="s">
        <v>135</v>
      </c>
      <c r="H39">
        <f>SUM(H9:H38)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Arkusz1</vt:lpstr>
      <vt:lpstr>Arkusz2</vt:lpstr>
      <vt:lpstr>a</vt:lpstr>
      <vt:lpstr>AA</vt:lpstr>
      <vt:lpstr>xd1234567</vt:lpstr>
      <vt:lpstr>you7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Nauczyciel</dc:creator>
  <cp:lastModifiedBy>Nauczyciel</cp:lastModifiedBy>
  <dcterms:created xsi:type="dcterms:W3CDTF">2020-03-08T08:04:09Z</dcterms:created>
  <dcterms:modified xsi:type="dcterms:W3CDTF">2020-03-09T02:13:26Z</dcterms:modified>
</cp:coreProperties>
</file>